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<sst xmlns="http://schemas.openxmlformats.org/spreadsheetml/2006/main" count="72" uniqueCount="68">
  <si>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доход</t>
  </si>
  <si>
    <t>другие</t>
  </si>
  <si>
    <t>дата</t>
  </si>
  <si>
    <t>первичное накопление в банке</t>
  </si>
  <si>
    <t>сумма с учетом процентов</t>
  </si>
  <si>
    <t>остаток после инвестирования</t>
  </si>
  <si>
    <t>консервативное инвестирование</t>
  </si>
  <si>
    <t>страховая компания 1 (1-й взнос)</t>
  </si>
  <si>
    <t>пенсионный фонд 1 (1-й взнос)</t>
  </si>
  <si>
    <t>агрессивное инвестирование</t>
  </si>
  <si>
    <t>умеренное инвестирование</t>
  </si>
  <si>
    <t>сумма перчисляемая в фонд зарубеж</t>
  </si>
  <si>
    <t>накопление в фонд заруб</t>
  </si>
  <si>
    <t>сумма перчисляемая в хеджфонд</t>
  </si>
  <si>
    <t>накопление средст в хеджфонде</t>
  </si>
  <si>
    <t>покупка акций</t>
  </si>
  <si>
    <t>изменение стоимости</t>
  </si>
  <si>
    <t xml:space="preserve">покупка облигаций </t>
  </si>
  <si>
    <t>расход на содержанеи</t>
  </si>
  <si>
    <t>доход от сдачи в аренду</t>
  </si>
  <si>
    <t>сумма перечисляемая в агрессивные пифы</t>
  </si>
  <si>
    <t>накопление в агрессивных пифах</t>
  </si>
  <si>
    <t>комунальное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</si>
  <si>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</si>
  <si>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</si>
  <si>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</si>
  <si>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</si>
  <si>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</si>
  <si>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</si>
  <si>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</si>
  <si>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</si>
  <si>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</si>
  <si>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</si>
  <si>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</si>
  <si>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транспорт</t>
  </si>
  <si>
    <t>питание</t>
  </si>
  <si>
    <t>здоровье</t>
  </si>
  <si>
    <t>приобретения</t>
  </si>
  <si>
    <t>хозяйство</t>
  </si>
  <si>
    <t>семейные расходы</t>
  </si>
  <si>
    <t>коммуникации</t>
  </si>
  <si>
    <t>жилье</t>
  </si>
  <si>
    <t xml:space="preserve">гардероб </t>
  </si>
  <si>
    <t>разное</t>
  </si>
  <si>
    <t>расходы</t>
  </si>
  <si>
    <t>итого доходов</t>
  </si>
  <si>
    <t>итого расходов</t>
  </si>
  <si>
    <t>доход от инвестиций</t>
  </si>
  <si>
    <t>Сумма инвестиций</t>
  </si>
  <si>
    <t>перечисление в инвестиции</t>
  </si>
  <si>
    <t>муж</t>
  </si>
  <si>
    <t>жена</t>
  </si>
  <si>
    <t>сумма за год</t>
  </si>
  <si>
    <t>1-й депозит  (1-й взнос)</t>
  </si>
  <si>
    <t>взносы в месяц</t>
  </si>
  <si>
    <t>взносы в страховую компанию</t>
  </si>
  <si>
    <t>взносы в пенсионный фонд</t>
  </si>
  <si>
    <t>сумма перечисляемая в ПИФ1</t>
  </si>
  <si>
    <t>накопление в ПИФ1</t>
  </si>
  <si>
    <t>сумма перечисляемая в ПИФ2</t>
  </si>
  <si>
    <t>накопление в ПИФ2</t>
  </si>
  <si>
    <t>недвижимость 1 (первый взнос )</t>
  </si>
  <si>
    <t>кредит (выплаты по %) и его обслуживание</t>
  </si>
  <si>
    <t>сумма на перечисляемаяв доверительное управление</t>
  </si>
  <si>
    <t>доход на доверительном управлении</t>
  </si>
  <si>
    <t>отпуск (или отклад. на него)</t>
  </si>
  <si>
    <t>отдых, развлечения, хобби</t>
  </si>
  <si>
    <t>разница на инвестирование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</si>
</sst>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6" borderId="0" xfId="52" applyFont="1" applyFill="1" applyAlignment="1">
      <alignment horizontal="center" textRotation="90"/>
      <protection/>
    </xf>
    <xf numFmtId="0" fontId="18" fillId="4" borderId="0" xfId="52" applyFont="1" applyFill="1" applyAlignment="1">
      <alignment horizontal="center" textRotation="90" wrapText="1"/>
      <protection/>
    </xf>
    <xf numFmtId="0" fontId="18" fillId="6" borderId="0" xfId="52" applyFont="1" applyFill="1" applyAlignment="1">
      <alignment horizontal="center" textRotation="90" wrapText="1"/>
      <protection/>
    </xf>
    <xf numFmtId="0" fontId="18" fillId="6" borderId="0" xfId="52" applyFont="1" applyFill="1" applyAlignment="1">
      <alignment textRotation="90" wrapText="1"/>
      <protection/>
    </xf>
    <xf numFmtId="0" fontId="18" fillId="6" borderId="0" xfId="52" applyFont="1" applyFill="1" applyAlignment="1">
      <alignment horizontal="center" vertical="center" textRotation="90" wrapText="1"/>
      <protection/>
    </xf>
    <xf numFmtId="0" fontId="18" fillId="4" borderId="0" xfId="52" applyFont="1" applyFill="1" applyAlignment="1">
      <alignment horizontal="center" vertical="center" textRotation="90" wrapText="1"/>
      <protection/>
    </xf>
    <xf numFmtId="0" fontId="18" fillId="6" borderId="0" xfId="52" applyFont="1" applyFill="1" applyAlignment="1">
      <alignment vertical="center" textRotation="90" wrapText="1"/>
      <protection/>
    </xf>
    <xf numFmtId="0" fontId="1" fillId="4" borderId="0" xfId="52" applyFill="1" applyAlignment="1">
      <alignment vertical="center" textRotation="90" wrapText="1"/>
      <protection/>
    </xf>
    <xf numFmtId="0" fontId="1" fillId="0" borderId="0" xfId="52">
      <alignment/>
      <protection/>
    </xf>
    <xf numFmtId="164" fontId="1" fillId="0" borderId="0" xfId="52" applyNumberFormat="1" applyAlignment="1">
      <alignment horizontal="left"/>
      <protection/>
    </xf>
    <xf numFmtId="0" fontId="1" fillId="0" borderId="0" xfId="52" applyAlignment="1">
      <alignment horizontal="left"/>
      <protection/>
    </xf>
    <xf numFmtId="0" fontId="1" fillId="6" borderId="0" xfId="52" applyFill="1" applyAlignment="1">
      <alignment horizontal="left"/>
      <protection/>
    </xf>
    <xf numFmtId="0" fontId="1" fillId="6" borderId="0" xfId="52" applyFill="1">
      <alignment/>
      <protection/>
    </xf>
    <xf numFmtId="0" fontId="1" fillId="6" borderId="0" xfId="52" applyFont="1" applyFill="1">
      <alignment/>
      <protection/>
    </xf>
    <xf numFmtId="0" fontId="1" fillId="0" borderId="0" xfId="52" applyFont="1">
      <alignment/>
      <protection/>
    </xf>
    <xf numFmtId="0" fontId="1" fillId="10" borderId="0" xfId="52" applyFill="1" applyAlignment="1">
      <alignment horizontal="center" vertical="center"/>
      <protection/>
    </xf>
    <xf numFmtId="0" fontId="1" fillId="14" borderId="0" xfId="52" applyFill="1" applyAlignment="1">
      <alignment horizontal="center" vertical="center"/>
      <protection/>
    </xf>
    <xf numFmtId="0" fontId="1" fillId="10" borderId="0" xfId="52" applyFill="1" applyAlignment="1">
      <alignment horizontal="center" vertical="center" wrapText="1"/>
      <protection/>
    </xf>
    <xf numFmtId="0" fontId="1" fillId="14" borderId="0" xfId="52" applyFill="1" applyAlignment="1">
      <alignment horizontal="center" vertical="center" wrapText="1"/>
      <protection/>
    </xf>
    <xf numFmtId="0" fontId="1" fillId="14" borderId="0" xfId="52" applyFill="1" applyAlignment="1">
      <alignment horizontal="center" vertical="center" textRotation="90" wrapText="1"/>
      <protection/>
    </xf>
    <xf numFmtId="0" fontId="1" fillId="14" borderId="0" xfId="52" applyFill="1" applyAlignment="1">
      <alignment horizontal="center" textRotation="90" wrapText="1"/>
      <protection/>
    </xf>
    <xf numFmtId="0" fontId="1" fillId="4" borderId="0" xfId="52" applyFont="1" applyFill="1" applyAlignment="1">
      <alignment vertical="center" textRotation="90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6"/>
  <sheetViews>
    <sheetView tabSelected="1" workbookViewId="0" topLeftCell="AR1">
      <selection activeCell="BB6" sqref="BB6"/>
    </sheetView>
  </sheetViews>
  <sheetFormatPr defaultColWidth="9.00390625" defaultRowHeight="12.75"/>
  <sheetData>
    <row r="1" spans="1:52" ht="15">
      <c r="A1" s="16" t="s">
        <v>2</v>
      </c>
      <c r="B1" s="17" t="s">
        <v>0</v>
      </c>
      <c r="C1" s="17"/>
      <c r="D1" s="17"/>
      <c r="E1" s="18" t="s">
        <v>3</v>
      </c>
      <c r="F1" s="18"/>
      <c r="G1" s="18"/>
      <c r="H1" s="18"/>
      <c r="I1" s="19" t="s">
        <v>6</v>
      </c>
      <c r="J1" s="19"/>
      <c r="K1" s="19"/>
      <c r="L1" s="19"/>
      <c r="M1" s="19"/>
      <c r="N1" s="19"/>
      <c r="O1" s="18" t="s">
        <v>10</v>
      </c>
      <c r="P1" s="18"/>
      <c r="Q1" s="18"/>
      <c r="R1" s="18"/>
      <c r="S1" s="18"/>
      <c r="T1" s="18"/>
      <c r="U1" s="18"/>
      <c r="V1" s="18"/>
      <c r="W1" s="19" t="s">
        <v>9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6" t="s">
        <v>44</v>
      </c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20" t="s">
        <v>45</v>
      </c>
      <c r="AW1" s="20" t="s">
        <v>46</v>
      </c>
      <c r="AX1" s="20" t="s">
        <v>48</v>
      </c>
      <c r="AY1" s="20" t="s">
        <v>49</v>
      </c>
      <c r="AZ1" s="21" t="s">
        <v>47</v>
      </c>
    </row>
    <row r="2" spans="1:53" ht="82.5" customHeight="1">
      <c r="A2" s="16"/>
      <c r="B2" s="1" t="s">
        <v>50</v>
      </c>
      <c r="C2" s="1" t="s">
        <v>51</v>
      </c>
      <c r="D2" s="1" t="s">
        <v>1</v>
      </c>
      <c r="E2" s="2" t="s">
        <v>53</v>
      </c>
      <c r="F2" s="2" t="s">
        <v>54</v>
      </c>
      <c r="G2" s="2" t="s">
        <v>4</v>
      </c>
      <c r="H2" s="2" t="s">
        <v>5</v>
      </c>
      <c r="I2" s="3" t="s">
        <v>7</v>
      </c>
      <c r="J2" s="4" t="s">
        <v>55</v>
      </c>
      <c r="K2" s="5" t="s">
        <v>4</v>
      </c>
      <c r="L2" s="5" t="s">
        <v>8</v>
      </c>
      <c r="M2" s="5" t="s">
        <v>56</v>
      </c>
      <c r="N2" s="5" t="s">
        <v>4</v>
      </c>
      <c r="O2" s="6" t="s">
        <v>57</v>
      </c>
      <c r="P2" s="6" t="s">
        <v>58</v>
      </c>
      <c r="Q2" s="6" t="s">
        <v>59</v>
      </c>
      <c r="R2" s="6" t="s">
        <v>60</v>
      </c>
      <c r="S2" s="6" t="s">
        <v>11</v>
      </c>
      <c r="T2" s="6" t="s">
        <v>12</v>
      </c>
      <c r="U2" s="6" t="s">
        <v>13</v>
      </c>
      <c r="V2" s="6" t="s">
        <v>14</v>
      </c>
      <c r="W2" s="5" t="s">
        <v>15</v>
      </c>
      <c r="X2" s="7" t="s">
        <v>16</v>
      </c>
      <c r="Y2" s="7" t="s">
        <v>17</v>
      </c>
      <c r="Z2" s="7" t="s">
        <v>16</v>
      </c>
      <c r="AA2" s="7" t="s">
        <v>61</v>
      </c>
      <c r="AB2" s="7" t="s">
        <v>62</v>
      </c>
      <c r="AC2" s="7" t="s">
        <v>18</v>
      </c>
      <c r="AD2" s="7" t="s">
        <v>19</v>
      </c>
      <c r="AE2" s="7" t="s">
        <v>20</v>
      </c>
      <c r="AF2" s="7" t="s">
        <v>21</v>
      </c>
      <c r="AG2" s="7" t="s">
        <v>63</v>
      </c>
      <c r="AH2" s="7" t="s">
        <v>64</v>
      </c>
      <c r="AI2" s="8" t="s">
        <v>34</v>
      </c>
      <c r="AJ2" s="8" t="s">
        <v>36</v>
      </c>
      <c r="AK2" s="8" t="s">
        <v>37</v>
      </c>
      <c r="AL2" s="22" t="s">
        <v>65</v>
      </c>
      <c r="AM2" s="8" t="s">
        <v>35</v>
      </c>
      <c r="AN2" s="8" t="s">
        <v>38</v>
      </c>
      <c r="AO2" s="8" t="s">
        <v>39</v>
      </c>
      <c r="AP2" s="22" t="s">
        <v>66</v>
      </c>
      <c r="AQ2" s="8" t="s">
        <v>40</v>
      </c>
      <c r="AR2" s="8" t="s">
        <v>41</v>
      </c>
      <c r="AS2" s="8" t="s">
        <v>22</v>
      </c>
      <c r="AT2" s="8" t="s">
        <v>42</v>
      </c>
      <c r="AU2" s="8" t="s">
        <v>43</v>
      </c>
      <c r="AV2" s="20"/>
      <c r="AW2" s="20"/>
      <c r="AX2" s="20"/>
      <c r="AY2" s="20"/>
      <c r="AZ2" s="21"/>
      <c r="BA2" t="s">
        <v>67</v>
      </c>
    </row>
    <row r="3" spans="1:53" ht="15">
      <c r="A3" s="9" t="s">
        <v>33</v>
      </c>
      <c r="B3" s="9">
        <v>12000</v>
      </c>
      <c r="C3" s="9">
        <v>9000</v>
      </c>
      <c r="D3" s="9">
        <v>3000</v>
      </c>
      <c r="E3" s="9">
        <v>4000</v>
      </c>
      <c r="F3" s="9">
        <v>500</v>
      </c>
      <c r="G3" s="9">
        <f>SUM(E3:F3)</f>
        <v>4500</v>
      </c>
      <c r="H3" s="9"/>
      <c r="I3" s="9">
        <v>1000</v>
      </c>
      <c r="J3" s="9">
        <v>100</v>
      </c>
      <c r="K3" s="9">
        <v>1350</v>
      </c>
      <c r="L3" s="9">
        <v>1000</v>
      </c>
      <c r="M3" s="9">
        <v>200</v>
      </c>
      <c r="N3" s="9">
        <v>2200</v>
      </c>
      <c r="O3" s="9"/>
      <c r="P3" s="9"/>
      <c r="Q3" s="9"/>
      <c r="R3" s="9"/>
      <c r="S3" s="9"/>
      <c r="T3" s="9"/>
      <c r="U3" s="9"/>
      <c r="V3" s="9"/>
      <c r="W3" s="9">
        <v>4000</v>
      </c>
      <c r="X3" s="9">
        <v>4020</v>
      </c>
      <c r="Y3" s="9"/>
      <c r="Z3" s="9"/>
      <c r="AA3" s="9"/>
      <c r="AB3" s="9"/>
      <c r="AC3" s="9"/>
      <c r="AD3" s="9"/>
      <c r="AE3" s="9"/>
      <c r="AF3" s="9"/>
      <c r="AG3" s="9"/>
      <c r="AH3" s="9"/>
      <c r="AI3" s="9">
        <v>650</v>
      </c>
      <c r="AJ3" s="9">
        <v>400</v>
      </c>
      <c r="AK3" s="9">
        <v>390</v>
      </c>
      <c r="AL3" s="9">
        <v>300</v>
      </c>
      <c r="AM3" s="9">
        <v>2000</v>
      </c>
      <c r="AN3" s="9">
        <v>230</v>
      </c>
      <c r="AO3" s="9">
        <v>1090</v>
      </c>
      <c r="AP3" s="9">
        <v>1000</v>
      </c>
      <c r="AQ3" s="9">
        <v>120</v>
      </c>
      <c r="AR3" s="9">
        <v>2500</v>
      </c>
      <c r="AS3" s="9">
        <v>300</v>
      </c>
      <c r="AT3" s="9">
        <v>240</v>
      </c>
      <c r="AU3" s="9">
        <v>400</v>
      </c>
      <c r="AV3" s="9">
        <f aca="true" t="shared" si="0" ref="AV3:AV15">SUM(B3+C3+D3)</f>
        <v>24000</v>
      </c>
      <c r="AW3" s="9">
        <f aca="true" t="shared" si="1" ref="AW3:AW15">SUM(AI3:AU3)</f>
        <v>9620</v>
      </c>
      <c r="AX3" s="9">
        <f aca="true" t="shared" si="2" ref="AX3:AX15">AH3+AF3+AD3+Z3+X3+V3+T3+R3+P3+N3+K3+G3</f>
        <v>12070</v>
      </c>
      <c r="AY3" s="9">
        <f aca="true" t="shared" si="3" ref="AY3:AY15">SUM(E3+F3+I3+J3+L3+M3+O3+Q3+S3+U3+W3+Y3+AA3+AB3+AC3+AE3+AG3)</f>
        <v>10800</v>
      </c>
      <c r="AZ3" s="9">
        <f>SUM(G3+K3+N3+P3+R3+T3+V3+X3+Z3+AD3+AF3+AH3)</f>
        <v>12070</v>
      </c>
      <c r="BA3">
        <f>AV3-AW3-AY3</f>
        <v>3580</v>
      </c>
    </row>
    <row r="4" spans="1:53" ht="15">
      <c r="A4" s="10">
        <v>39448</v>
      </c>
      <c r="B4" s="9">
        <v>10000</v>
      </c>
      <c r="C4" s="9">
        <v>9000</v>
      </c>
      <c r="D4" s="9">
        <v>400</v>
      </c>
      <c r="E4" s="9"/>
      <c r="F4" s="9">
        <v>400</v>
      </c>
      <c r="G4" s="9">
        <f>SUM(F4+G3)</f>
        <v>4900</v>
      </c>
      <c r="H4" s="9"/>
      <c r="I4" s="9"/>
      <c r="J4" s="9"/>
      <c r="K4" s="9"/>
      <c r="L4" s="9"/>
      <c r="M4" s="9">
        <v>200</v>
      </c>
      <c r="N4" s="9">
        <v>2400</v>
      </c>
      <c r="O4" s="9">
        <v>1000</v>
      </c>
      <c r="P4" s="9">
        <v>1000</v>
      </c>
      <c r="Q4" s="9"/>
      <c r="R4" s="9"/>
      <c r="S4" s="9"/>
      <c r="T4" s="9"/>
      <c r="U4" s="9"/>
      <c r="V4" s="9"/>
      <c r="W4" s="9"/>
      <c r="X4" s="9">
        <v>4018</v>
      </c>
      <c r="Y4" s="9"/>
      <c r="Z4" s="9"/>
      <c r="AA4" s="9"/>
      <c r="AB4" s="9"/>
      <c r="AC4" s="9"/>
      <c r="AD4" s="9"/>
      <c r="AE4" s="9"/>
      <c r="AF4" s="9"/>
      <c r="AG4" s="9">
        <v>5000</v>
      </c>
      <c r="AH4" s="9">
        <v>5050</v>
      </c>
      <c r="AI4" s="9">
        <v>600</v>
      </c>
      <c r="AJ4" s="9">
        <v>570</v>
      </c>
      <c r="AK4" s="9">
        <v>3000</v>
      </c>
      <c r="AL4" s="9">
        <v>300</v>
      </c>
      <c r="AM4" s="9">
        <v>1800</v>
      </c>
      <c r="AN4" s="9">
        <v>310</v>
      </c>
      <c r="AO4" s="9">
        <v>900</v>
      </c>
      <c r="AP4" s="9">
        <v>1500</v>
      </c>
      <c r="AQ4" s="9">
        <v>200</v>
      </c>
      <c r="AR4" s="9">
        <v>2500</v>
      </c>
      <c r="AS4" s="9">
        <v>350</v>
      </c>
      <c r="AT4" s="9">
        <v>500</v>
      </c>
      <c r="AU4" s="9">
        <v>180</v>
      </c>
      <c r="AV4" s="9">
        <f t="shared" si="0"/>
        <v>19400</v>
      </c>
      <c r="AW4" s="9">
        <f t="shared" si="1"/>
        <v>12710</v>
      </c>
      <c r="AX4" s="9">
        <f t="shared" si="2"/>
        <v>17368</v>
      </c>
      <c r="AY4" s="9">
        <f t="shared" si="3"/>
        <v>6600</v>
      </c>
      <c r="AZ4" s="9">
        <f>SUM(G4+K4+N4+P4+R4+T4+V4+X4+Z4+AD4+AF4+AH4)</f>
        <v>17368</v>
      </c>
      <c r="BA4">
        <f>AV4-AW4-AY4</f>
        <v>90</v>
      </c>
    </row>
    <row r="5" spans="1:53" ht="15">
      <c r="A5" s="11" t="s">
        <v>23</v>
      </c>
      <c r="B5" s="9"/>
      <c r="C5" s="9"/>
      <c r="D5" s="9"/>
      <c r="E5" s="9"/>
      <c r="F5" s="9"/>
      <c r="G5" s="9">
        <f>SUM(F5+G4)</f>
        <v>4900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>
        <f t="shared" si="0"/>
        <v>0</v>
      </c>
      <c r="AW5" s="9">
        <f t="shared" si="1"/>
        <v>0</v>
      </c>
      <c r="AX5" s="9">
        <f t="shared" si="2"/>
        <v>4900</v>
      </c>
      <c r="AY5" s="9">
        <f t="shared" si="3"/>
        <v>0</v>
      </c>
      <c r="AZ5" s="9">
        <f>SUM(G5+K5+N5+P5+R5+T5+V5+X5+Z5+AD5+AF5+AH5)</f>
        <v>4900</v>
      </c>
      <c r="BA5">
        <f>AV5-AW5-AY5</f>
        <v>0</v>
      </c>
    </row>
    <row r="6" spans="1:53" ht="15">
      <c r="A6" s="11" t="s">
        <v>24</v>
      </c>
      <c r="B6" s="9"/>
      <c r="C6" s="9"/>
      <c r="D6" s="9"/>
      <c r="E6" s="9"/>
      <c r="F6" s="9"/>
      <c r="G6" s="9">
        <f>SUM(G5+F6)</f>
        <v>4900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>
        <f t="shared" si="0"/>
        <v>0</v>
      </c>
      <c r="AW6" s="9">
        <f t="shared" si="1"/>
        <v>0</v>
      </c>
      <c r="AX6" s="9">
        <f t="shared" si="2"/>
        <v>4900</v>
      </c>
      <c r="AY6" s="9">
        <f t="shared" si="3"/>
        <v>0</v>
      </c>
      <c r="AZ6" s="9">
        <f>SUM(G6+K6+N6+P6+R6+T6+V6+X6+Z6+AD6+AF6+AH6)</f>
        <v>4900</v>
      </c>
      <c r="BA6">
        <f>AV6-AW6-AY6</f>
        <v>0</v>
      </c>
    </row>
    <row r="7" spans="1:53" ht="15">
      <c r="A7" s="11" t="s">
        <v>25</v>
      </c>
      <c r="B7" s="9"/>
      <c r="C7" s="9"/>
      <c r="D7" s="9"/>
      <c r="E7" s="9"/>
      <c r="F7" s="9"/>
      <c r="G7" s="9">
        <f>SUM(F7+G6)</f>
        <v>4900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>
        <f t="shared" si="0"/>
        <v>0</v>
      </c>
      <c r="AW7" s="9">
        <f t="shared" si="1"/>
        <v>0</v>
      </c>
      <c r="AX7" s="9">
        <f t="shared" si="2"/>
        <v>4900</v>
      </c>
      <c r="AY7" s="9">
        <f t="shared" si="3"/>
        <v>0</v>
      </c>
      <c r="AZ7" s="9">
        <f>SUM(G7+K7+N7+P7+R7+T7+V7+X7+Z7+AD7+AF7+AH7)</f>
        <v>4900</v>
      </c>
      <c r="BA7">
        <f>AV7-AW7-AY7</f>
        <v>0</v>
      </c>
    </row>
    <row r="8" spans="1:53" ht="15">
      <c r="A8" s="11" t="s">
        <v>26</v>
      </c>
      <c r="B8" s="9"/>
      <c r="C8" s="9"/>
      <c r="D8" s="9"/>
      <c r="E8" s="9"/>
      <c r="F8" s="9"/>
      <c r="G8" s="9">
        <f>SUM(F8+G7)</f>
        <v>4900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>
        <f t="shared" si="0"/>
        <v>0</v>
      </c>
      <c r="AW8" s="9">
        <f t="shared" si="1"/>
        <v>0</v>
      </c>
      <c r="AX8" s="9">
        <f t="shared" si="2"/>
        <v>4900</v>
      </c>
      <c r="AY8" s="9">
        <f t="shared" si="3"/>
        <v>0</v>
      </c>
      <c r="AZ8" s="9">
        <f>SUM(G8+K8+N8+P8+R8+T8+V8+X8+Z8+AD8+AF8+AH8)</f>
        <v>4900</v>
      </c>
      <c r="BA8">
        <f>AV8-AW8-AY8</f>
        <v>0</v>
      </c>
    </row>
    <row r="9" spans="1:53" ht="15">
      <c r="A9" s="11" t="s">
        <v>27</v>
      </c>
      <c r="B9" s="9"/>
      <c r="C9" s="9"/>
      <c r="D9" s="9"/>
      <c r="E9" s="9"/>
      <c r="F9" s="9"/>
      <c r="G9" s="9">
        <f>SUM(F9+G8)</f>
        <v>4900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>
        <f t="shared" si="0"/>
        <v>0</v>
      </c>
      <c r="AW9" s="9">
        <f t="shared" si="1"/>
        <v>0</v>
      </c>
      <c r="AX9" s="9">
        <f t="shared" si="2"/>
        <v>4900</v>
      </c>
      <c r="AY9" s="15">
        <f t="shared" si="3"/>
        <v>0</v>
      </c>
      <c r="AZ9" s="9">
        <f>SUM(G9+K9+N9+P9+R9+T9+V9+X9+Z9+AD9+AF9+AH9)</f>
        <v>4900</v>
      </c>
      <c r="BA9">
        <f>AV9-AW9-AY9</f>
        <v>0</v>
      </c>
    </row>
    <row r="10" spans="1:53" ht="15">
      <c r="A10" s="11" t="s">
        <v>28</v>
      </c>
      <c r="B10" s="9"/>
      <c r="C10" s="9"/>
      <c r="D10" s="9"/>
      <c r="E10" s="9"/>
      <c r="F10" s="9"/>
      <c r="G10" s="9">
        <f>SUM(F10+G9)</f>
        <v>4900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>
        <f t="shared" si="0"/>
        <v>0</v>
      </c>
      <c r="AW10" s="9">
        <f t="shared" si="1"/>
        <v>0</v>
      </c>
      <c r="AX10" s="9">
        <f t="shared" si="2"/>
        <v>4900</v>
      </c>
      <c r="AY10" s="9">
        <f t="shared" si="3"/>
        <v>0</v>
      </c>
      <c r="AZ10" s="9">
        <f>SUM(G10+K10+N10+P10+R10+T10+V10+X10+Z10+AD10+AF10+AH10)</f>
        <v>4900</v>
      </c>
      <c r="BA10">
        <f>AV10-AW10-AY10</f>
        <v>0</v>
      </c>
    </row>
    <row r="11" spans="1:53" ht="15">
      <c r="A11" s="11" t="s">
        <v>29</v>
      </c>
      <c r="B11" s="9"/>
      <c r="C11" s="9"/>
      <c r="D11" s="9"/>
      <c r="E11" s="9"/>
      <c r="F11" s="9"/>
      <c r="G11" s="9">
        <f>SUM(F11+G10)</f>
        <v>4900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>
        <f t="shared" si="0"/>
        <v>0</v>
      </c>
      <c r="AW11" s="9">
        <f t="shared" si="1"/>
        <v>0</v>
      </c>
      <c r="AX11" s="9">
        <f t="shared" si="2"/>
        <v>4900</v>
      </c>
      <c r="AY11" s="9">
        <f t="shared" si="3"/>
        <v>0</v>
      </c>
      <c r="AZ11" s="9">
        <f>SUM(G11+K11+N11+P11+R11+T11+V11+X11+Z11+AD11+AF11+AH11)</f>
        <v>4900</v>
      </c>
      <c r="BA11">
        <f>AV11-AW11-AY11</f>
        <v>0</v>
      </c>
    </row>
    <row r="12" spans="1:53" ht="15">
      <c r="A12" s="11" t="s">
        <v>30</v>
      </c>
      <c r="B12" s="9"/>
      <c r="C12" s="9"/>
      <c r="D12" s="9"/>
      <c r="E12" s="9"/>
      <c r="F12" s="9"/>
      <c r="G12" s="9">
        <f>SUM(F12+G11)</f>
        <v>4900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>
        <f t="shared" si="0"/>
        <v>0</v>
      </c>
      <c r="AW12" s="9">
        <f t="shared" si="1"/>
        <v>0</v>
      </c>
      <c r="AX12" s="9">
        <f t="shared" si="2"/>
        <v>4900</v>
      </c>
      <c r="AY12" s="9">
        <f t="shared" si="3"/>
        <v>0</v>
      </c>
      <c r="AZ12" s="9">
        <f>SUM(G12+K12+N12+P12+R12+T12+V12+X12+Z12+AD12+AF12+AH12)</f>
        <v>4900</v>
      </c>
      <c r="BA12">
        <f>AV12-AW12-AY12</f>
        <v>0</v>
      </c>
    </row>
    <row r="13" spans="1:53" ht="15">
      <c r="A13" s="11" t="s">
        <v>31</v>
      </c>
      <c r="B13" s="9"/>
      <c r="C13" s="9"/>
      <c r="D13" s="9"/>
      <c r="E13" s="9"/>
      <c r="F13" s="9"/>
      <c r="G13" s="9">
        <f>SUM(F13+G12)</f>
        <v>4900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>
        <f t="shared" si="0"/>
        <v>0</v>
      </c>
      <c r="AW13" s="9">
        <f t="shared" si="1"/>
        <v>0</v>
      </c>
      <c r="AX13" s="9">
        <f t="shared" si="2"/>
        <v>4900</v>
      </c>
      <c r="AY13" s="9">
        <f t="shared" si="3"/>
        <v>0</v>
      </c>
      <c r="AZ13" s="9">
        <f>SUM(G13+K13+N13+P13+R13+T13+V13+X13+Z13+AD13+AF13+AH13)</f>
        <v>4900</v>
      </c>
      <c r="BA13">
        <f>AV13-AW13-AY13</f>
        <v>0</v>
      </c>
    </row>
    <row r="14" spans="1:53" ht="15">
      <c r="A14" s="11" t="s">
        <v>32</v>
      </c>
      <c r="B14" s="9"/>
      <c r="C14" s="9"/>
      <c r="D14" s="9"/>
      <c r="E14" s="9"/>
      <c r="F14" s="9"/>
      <c r="G14" s="9">
        <f>SUM(F14+G13)</f>
        <v>4900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>
        <f t="shared" si="0"/>
        <v>0</v>
      </c>
      <c r="AW14" s="9">
        <f t="shared" si="1"/>
        <v>0</v>
      </c>
      <c r="AX14" s="9">
        <f t="shared" si="2"/>
        <v>4900</v>
      </c>
      <c r="AY14" s="9">
        <f t="shared" si="3"/>
        <v>0</v>
      </c>
      <c r="AZ14" s="9">
        <f>SUM(G14+K14+N14+P14+R14+T14+V14+X14+Z14+AD14+AF14+AH14)</f>
        <v>4900</v>
      </c>
      <c r="BA14">
        <f>AV14-AW14-AY14</f>
        <v>0</v>
      </c>
    </row>
    <row r="15" spans="1:53" ht="15">
      <c r="A15" s="11" t="s">
        <v>33</v>
      </c>
      <c r="B15" s="9"/>
      <c r="C15" s="9"/>
      <c r="D15" s="9"/>
      <c r="E15" s="9"/>
      <c r="F15" s="9"/>
      <c r="G15" s="9">
        <f>SUM(F15+G14)</f>
        <v>4900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>
        <f t="shared" si="0"/>
        <v>0</v>
      </c>
      <c r="AW15" s="9">
        <f t="shared" si="1"/>
        <v>0</v>
      </c>
      <c r="AX15" s="9">
        <f t="shared" si="2"/>
        <v>4900</v>
      </c>
      <c r="AY15" s="9">
        <f t="shared" si="3"/>
        <v>0</v>
      </c>
      <c r="AZ15" s="9">
        <f>SUM(G15+K15+N15+P15+R15+T15+V15+X15+Z15+AD15+AF15+AH15)</f>
        <v>4900</v>
      </c>
      <c r="BA15">
        <f>AV15-AW15-AY15</f>
        <v>0</v>
      </c>
    </row>
    <row r="16" spans="1:52" ht="15">
      <c r="A16" s="12" t="s">
        <v>52</v>
      </c>
      <c r="B16" s="13">
        <f aca="true" t="shared" si="4" ref="B16:AG16">SUM(B3:B15)</f>
        <v>22000</v>
      </c>
      <c r="C16" s="13">
        <f t="shared" si="4"/>
        <v>18000</v>
      </c>
      <c r="D16" s="13">
        <f t="shared" si="4"/>
        <v>3400</v>
      </c>
      <c r="E16" s="14">
        <f t="shared" si="4"/>
        <v>4000</v>
      </c>
      <c r="F16" s="13">
        <f t="shared" si="4"/>
        <v>900</v>
      </c>
      <c r="G16" s="13">
        <f t="shared" si="4"/>
        <v>63300</v>
      </c>
      <c r="H16" s="13">
        <f t="shared" si="4"/>
        <v>0</v>
      </c>
      <c r="I16" s="13">
        <f t="shared" si="4"/>
        <v>1000</v>
      </c>
      <c r="J16" s="13">
        <f t="shared" si="4"/>
        <v>100</v>
      </c>
      <c r="K16" s="13">
        <f t="shared" si="4"/>
        <v>1350</v>
      </c>
      <c r="L16" s="13">
        <f t="shared" si="4"/>
        <v>1000</v>
      </c>
      <c r="M16" s="13">
        <f t="shared" si="4"/>
        <v>400</v>
      </c>
      <c r="N16" s="13">
        <f t="shared" si="4"/>
        <v>4600</v>
      </c>
      <c r="O16" s="13">
        <f t="shared" si="4"/>
        <v>1000</v>
      </c>
      <c r="P16" s="13">
        <f t="shared" si="4"/>
        <v>1000</v>
      </c>
      <c r="Q16" s="13">
        <f t="shared" si="4"/>
        <v>0</v>
      </c>
      <c r="R16" s="13">
        <f t="shared" si="4"/>
        <v>0</v>
      </c>
      <c r="S16" s="13">
        <f t="shared" si="4"/>
        <v>0</v>
      </c>
      <c r="T16" s="13">
        <f t="shared" si="4"/>
        <v>0</v>
      </c>
      <c r="U16" s="13">
        <f t="shared" si="4"/>
        <v>0</v>
      </c>
      <c r="V16" s="13">
        <f t="shared" si="4"/>
        <v>0</v>
      </c>
      <c r="W16" s="13">
        <f t="shared" si="4"/>
        <v>4000</v>
      </c>
      <c r="X16" s="13"/>
      <c r="Y16" s="13">
        <f t="shared" si="4"/>
        <v>0</v>
      </c>
      <c r="Z16" s="13">
        <f t="shared" si="4"/>
        <v>0</v>
      </c>
      <c r="AA16" s="13">
        <f t="shared" si="4"/>
        <v>0</v>
      </c>
      <c r="AB16" s="13">
        <f t="shared" si="4"/>
        <v>0</v>
      </c>
      <c r="AC16" s="13">
        <f t="shared" si="4"/>
        <v>0</v>
      </c>
      <c r="AD16" s="13">
        <f t="shared" si="4"/>
        <v>0</v>
      </c>
      <c r="AE16" s="13">
        <f t="shared" si="4"/>
        <v>0</v>
      </c>
      <c r="AF16" s="13">
        <f t="shared" si="4"/>
        <v>0</v>
      </c>
      <c r="AG16" s="13">
        <f t="shared" si="4"/>
        <v>5000</v>
      </c>
      <c r="AH16" s="13"/>
      <c r="AI16" s="13">
        <f aca="true" t="shared" si="5" ref="AH16:BM16">SUM(AI3:AI15)</f>
        <v>1250</v>
      </c>
      <c r="AJ16" s="13">
        <f t="shared" si="5"/>
        <v>970</v>
      </c>
      <c r="AK16" s="13">
        <f t="shared" si="5"/>
        <v>3390</v>
      </c>
      <c r="AL16" s="13">
        <f t="shared" si="5"/>
        <v>600</v>
      </c>
      <c r="AM16" s="13">
        <f t="shared" si="5"/>
        <v>3800</v>
      </c>
      <c r="AN16" s="13">
        <f t="shared" si="5"/>
        <v>540</v>
      </c>
      <c r="AO16" s="13">
        <f t="shared" si="5"/>
        <v>1990</v>
      </c>
      <c r="AP16" s="13">
        <f t="shared" si="5"/>
        <v>2500</v>
      </c>
      <c r="AQ16" s="13">
        <f t="shared" si="5"/>
        <v>320</v>
      </c>
      <c r="AR16" s="13">
        <f t="shared" si="5"/>
        <v>5000</v>
      </c>
      <c r="AS16" s="13">
        <f t="shared" si="5"/>
        <v>650</v>
      </c>
      <c r="AT16" s="13">
        <f t="shared" si="5"/>
        <v>740</v>
      </c>
      <c r="AU16" s="13">
        <f t="shared" si="5"/>
        <v>580</v>
      </c>
      <c r="AV16" s="13">
        <f t="shared" si="5"/>
        <v>43400</v>
      </c>
      <c r="AW16" s="13">
        <f t="shared" si="5"/>
        <v>22330</v>
      </c>
      <c r="AX16" s="13">
        <f t="shared" si="5"/>
        <v>83338</v>
      </c>
      <c r="AY16" s="13">
        <f t="shared" si="5"/>
        <v>17400</v>
      </c>
      <c r="AZ16" s="13">
        <f t="shared" si="5"/>
        <v>83338</v>
      </c>
    </row>
  </sheetData>
  <sheetProtection/>
  <mergeCells count="12">
    <mergeCell ref="AX1:AX2"/>
    <mergeCell ref="AY1:AY2"/>
    <mergeCell ref="AZ1:AZ2"/>
    <mergeCell ref="O1:V1"/>
    <mergeCell ref="W1:AH1"/>
    <mergeCell ref="AI1:AU1"/>
    <mergeCell ref="AV1:AV2"/>
    <mergeCell ref="AW1:AW2"/>
    <mergeCell ref="A1:A2"/>
    <mergeCell ref="B1:D1"/>
    <mergeCell ref="E1:H1"/>
    <mergeCell ref="I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Landar</dc:creator>
  <cp:keywords/>
  <dc:description/>
  <cp:lastModifiedBy>Landar</cp:lastModifiedBy>
  <dcterms:created xsi:type="dcterms:W3CDTF">2008-09-12T12:32:10Z</dcterms:created>
  <dcterms:modified xsi:type="dcterms:W3CDTF">2008-09-12T14:17:25Z</dcterms:modified>
  <cp:category/>
  <cp:version/>
  <cp:contentType/>
  <cp:contentStatus/>
</cp:coreProperties>
</file>